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Terms &amp; Exclusions" sheetId="2" state="visible" r:id="rId2"/>
    <sheet name="How to use" sheetId="3" state="visible" r:id="rId3"/>
  </sheets>
  <definedNames>
    <definedName name="_xlnm.Print_Titles" localSheetId="0">'BOQ'!$12:$12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5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4">
      <c r="A4" s="3" t="inlineStr">
        <is>
          <t>BILL OF QUANTITIES</t>
        </is>
      </c>
    </row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LIVING &amp; DINING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TV unit — wall mounted</t>
        </is>
      </c>
      <c r="C14" s="13" t="inlineStr">
        <is>
          <t>18mm BWR ply, laminate finish</t>
        </is>
      </c>
      <c r="D14" s="11" t="n">
        <v>1</v>
      </c>
      <c r="E14" s="11" t="inlineStr">
        <is>
          <t>nos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Crockery / display unit</t>
        </is>
      </c>
      <c r="C15" s="13" t="inlineStr">
        <is>
          <t>18mm BWR ply, glass shutters</t>
        </is>
      </c>
      <c r="D15" s="11" t="n">
        <v>1</v>
      </c>
      <c r="E15" s="11" t="inlineStr">
        <is>
          <t>nos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False ceiling — periphery</t>
        </is>
      </c>
      <c r="C16" s="13" t="inlineStr">
        <is>
          <t>Gypsum board on GI framing</t>
        </is>
      </c>
      <c r="D16" s="11" t="n">
        <v>120</v>
      </c>
      <c r="E16" s="11" t="inlineStr">
        <is>
          <t>sqft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Wall panelling behind sofa</t>
        </is>
      </c>
      <c r="C17" s="13" t="inlineStr">
        <is>
          <t>MDF with veneer / fluted finish</t>
        </is>
      </c>
      <c r="D17" s="11" t="n">
        <v>60</v>
      </c>
      <c r="E17" s="11" t="inlineStr">
        <is>
          <t>sqft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Curtain rod &amp; track</t>
        </is>
      </c>
      <c r="C18" s="13" t="inlineStr">
        <is>
          <t>SS rod, wall mounted</t>
        </is>
      </c>
      <c r="D18" s="11" t="n">
        <v>12</v>
      </c>
      <c r="E18" s="11" t="inlineStr">
        <is>
          <t>rft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>
      <c r="A19" s="16" t="inlineStr">
        <is>
          <t>LIVING &amp; DINING — subtotal</t>
        </is>
      </c>
      <c r="B19" s="27" t="n"/>
      <c r="C19" s="27" t="n"/>
      <c r="D19" s="27" t="n"/>
      <c r="E19" s="27" t="n"/>
      <c r="F19" s="28" t="n"/>
      <c r="G19" s="18">
        <f>SUM(G14:G18)</f>
        <v/>
      </c>
      <c r="H19" s="17" t="n"/>
      <c r="I19" s="18">
        <f>SUM(I14:I18)</f>
        <v/>
      </c>
      <c r="J19" s="18">
        <f>SUM(J14:J18)</f>
        <v/>
      </c>
    </row>
    <row r="21" ht="22" customHeight="1">
      <c r="A21" s="9" t="inlineStr">
        <is>
          <t>KITCHEN</t>
        </is>
      </c>
      <c r="B21" s="27" t="n"/>
      <c r="C21" s="27" t="n"/>
      <c r="D21" s="27" t="n"/>
      <c r="E21" s="27" t="n"/>
      <c r="F21" s="27" t="n"/>
      <c r="G21" s="27" t="n"/>
      <c r="H21" s="27" t="n"/>
      <c r="I21" s="27" t="n"/>
      <c r="J21" s="28" t="n"/>
    </row>
    <row r="22" ht="18" customHeight="1">
      <c r="A22" s="11" t="n">
        <v>6</v>
      </c>
      <c r="B22" s="12" t="inlineStr">
        <is>
          <t>Base units</t>
        </is>
      </c>
      <c r="C22" s="13" t="inlineStr">
        <is>
          <t>18mm BWP ply carcass, acrylic shutters</t>
        </is>
      </c>
      <c r="D22" s="11" t="n">
        <v>32</v>
      </c>
      <c r="E22" s="11" t="inlineStr">
        <is>
          <t>sqft</t>
        </is>
      </c>
      <c r="F22" s="14" t="n"/>
      <c r="G22" s="15">
        <f>IF(F22="","",D22*F22)</f>
        <v/>
      </c>
      <c r="H22" s="11" t="n">
        <v>18</v>
      </c>
      <c r="I22" s="15">
        <f>IF(G22="","",G22*H22/100)</f>
        <v/>
      </c>
      <c r="J22" s="15">
        <f>IF(G22="","",G22+I22)</f>
        <v/>
      </c>
    </row>
    <row r="23" ht="18" customHeight="1">
      <c r="A23" s="11" t="n">
        <v>7</v>
      </c>
      <c r="B23" s="12" t="inlineStr">
        <is>
          <t>Wall units</t>
        </is>
      </c>
      <c r="C23" s="13" t="inlineStr">
        <is>
          <t>18mm BWP ply carcass, acrylic shutters</t>
        </is>
      </c>
      <c r="D23" s="11" t="n">
        <v>24</v>
      </c>
      <c r="E23" s="11" t="inlineStr">
        <is>
          <t>sqft</t>
        </is>
      </c>
      <c r="F23" s="14" t="n"/>
      <c r="G23" s="15">
        <f>IF(F23="","",D23*F23)</f>
        <v/>
      </c>
      <c r="H23" s="11" t="n">
        <v>18</v>
      </c>
      <c r="I23" s="15">
        <f>IF(G23="","",G23*H23/100)</f>
        <v/>
      </c>
      <c r="J23" s="15">
        <f>IF(G23="","",G23+I23)</f>
        <v/>
      </c>
    </row>
    <row r="24" ht="18" customHeight="1">
      <c r="A24" s="11" t="n">
        <v>8</v>
      </c>
      <c r="B24" s="12" t="inlineStr">
        <is>
          <t>Tall unit</t>
        </is>
      </c>
      <c r="C24" s="13" t="inlineStr">
        <is>
          <t>18mm BWP ply, soft-close</t>
        </is>
      </c>
      <c r="D24" s="11" t="n">
        <v>1</v>
      </c>
      <c r="E24" s="11" t="inlineStr">
        <is>
          <t>nos</t>
        </is>
      </c>
      <c r="F24" s="14" t="n"/>
      <c r="G24" s="15">
        <f>IF(F24="","",D24*F24)</f>
        <v/>
      </c>
      <c r="H24" s="11" t="n">
        <v>18</v>
      </c>
      <c r="I24" s="15">
        <f>IF(G24="","",G24*H24/100)</f>
        <v/>
      </c>
      <c r="J24" s="15">
        <f>IF(G24="","",G24+I24)</f>
        <v/>
      </c>
    </row>
    <row r="25" ht="18" customHeight="1">
      <c r="A25" s="11" t="n">
        <v>9</v>
      </c>
      <c r="B25" s="12" t="inlineStr">
        <is>
          <t>Counter top</t>
        </is>
      </c>
      <c r="C25" s="13" t="inlineStr">
        <is>
          <t>Granite / quartz, 20mm</t>
        </is>
      </c>
      <c r="D25" s="11" t="n">
        <v>28</v>
      </c>
      <c r="E25" s="11" t="inlineStr">
        <is>
          <t>sqft</t>
        </is>
      </c>
      <c r="F25" s="14" t="n"/>
      <c r="G25" s="15">
        <f>IF(F25="","",D25*F25)</f>
        <v/>
      </c>
      <c r="H25" s="11" t="n">
        <v>18</v>
      </c>
      <c r="I25" s="15">
        <f>IF(G25="","",G25*H25/100)</f>
        <v/>
      </c>
      <c r="J25" s="15">
        <f>IF(G25="","",G25+I25)</f>
        <v/>
      </c>
    </row>
    <row r="26" ht="18" customHeight="1">
      <c r="A26" s="11" t="n">
        <v>10</v>
      </c>
      <c r="B26" s="12" t="inlineStr">
        <is>
          <t>Hardware — hinges, channels</t>
        </is>
      </c>
      <c r="C26" s="13" t="inlineStr">
        <is>
          <t>Soft-close, [ brand ]</t>
        </is>
      </c>
      <c r="D26" s="11" t="n">
        <v>1</v>
      </c>
      <c r="E26" s="11" t="inlineStr">
        <is>
          <t>set</t>
        </is>
      </c>
      <c r="F26" s="14" t="n"/>
      <c r="G26" s="15">
        <f>IF(F26="","",D26*F26)</f>
        <v/>
      </c>
      <c r="H26" s="11" t="n">
        <v>18</v>
      </c>
      <c r="I26" s="15">
        <f>IF(G26="","",G26*H26/100)</f>
        <v/>
      </c>
      <c r="J26" s="15">
        <f>IF(G26="","",G26+I26)</f>
        <v/>
      </c>
    </row>
    <row r="27" ht="18" customHeight="1">
      <c r="A27" s="11" t="n">
        <v>11</v>
      </c>
      <c r="B27" s="12" t="inlineStr">
        <is>
          <t>Sink &amp; faucet</t>
        </is>
      </c>
      <c r="C27" s="13" t="inlineStr">
        <is>
          <t>SS, [ brand ]</t>
        </is>
      </c>
      <c r="D27" s="11" t="n">
        <v>1</v>
      </c>
      <c r="E27" s="11" t="inlineStr">
        <is>
          <t>nos</t>
        </is>
      </c>
      <c r="F27" s="14" t="n"/>
      <c r="G27" s="15">
        <f>IF(F27="","",D27*F27)</f>
        <v/>
      </c>
      <c r="H27" s="11" t="n">
        <v>18</v>
      </c>
      <c r="I27" s="15">
        <f>IF(G27="","",G27*H27/100)</f>
        <v/>
      </c>
      <c r="J27" s="15">
        <f>IF(G27="","",G27+I27)</f>
        <v/>
      </c>
    </row>
    <row r="28">
      <c r="A28" s="16" t="inlineStr">
        <is>
          <t>KITCHEN — subtotal</t>
        </is>
      </c>
      <c r="B28" s="27" t="n"/>
      <c r="C28" s="27" t="n"/>
      <c r="D28" s="27" t="n"/>
      <c r="E28" s="27" t="n"/>
      <c r="F28" s="28" t="n"/>
      <c r="G28" s="18">
        <f>SUM(G22:G27)</f>
        <v/>
      </c>
      <c r="H28" s="17" t="n"/>
      <c r="I28" s="18">
        <f>SUM(I22:I27)</f>
        <v/>
      </c>
      <c r="J28" s="18">
        <f>SUM(J22:J27)</f>
        <v/>
      </c>
    </row>
    <row r="30" ht="22" customHeight="1">
      <c r="A30" s="9" t="inlineStr">
        <is>
          <t>MASTER BEDROOM</t>
        </is>
      </c>
      <c r="B30" s="27" t="n"/>
      <c r="C30" s="27" t="n"/>
      <c r="D30" s="27" t="n"/>
      <c r="E30" s="27" t="n"/>
      <c r="F30" s="27" t="n"/>
      <c r="G30" s="27" t="n"/>
      <c r="H30" s="27" t="n"/>
      <c r="I30" s="27" t="n"/>
      <c r="J30" s="28" t="n"/>
    </row>
    <row r="31" ht="18" customHeight="1">
      <c r="A31" s="11" t="n">
        <v>12</v>
      </c>
      <c r="B31" s="12" t="inlineStr">
        <is>
          <t>Wardrobe — sliding</t>
        </is>
      </c>
      <c r="C31" s="13" t="inlineStr">
        <is>
          <t>18mm BWR ply, laminate, mirror shutter</t>
        </is>
      </c>
      <c r="D31" s="11" t="n">
        <v>64</v>
      </c>
      <c r="E31" s="11" t="inlineStr">
        <is>
          <t>sqft</t>
        </is>
      </c>
      <c r="F31" s="14" t="n"/>
      <c r="G31" s="15">
        <f>IF(F31="","",D31*F31)</f>
        <v/>
      </c>
      <c r="H31" s="11" t="n">
        <v>18</v>
      </c>
      <c r="I31" s="15">
        <f>IF(G31="","",G31*H31/100)</f>
        <v/>
      </c>
      <c r="J31" s="15">
        <f>IF(G31="","",G31+I31)</f>
        <v/>
      </c>
    </row>
    <row r="32" ht="18" customHeight="1">
      <c r="A32" s="11" t="n">
        <v>13</v>
      </c>
      <c r="B32" s="12" t="inlineStr">
        <is>
          <t>Bed with storage</t>
        </is>
      </c>
      <c r="C32" s="13" t="inlineStr">
        <is>
          <t>18mm BWR ply, upholstered headboard</t>
        </is>
      </c>
      <c r="D32" s="11" t="n">
        <v>1</v>
      </c>
      <c r="E32" s="11" t="inlineStr">
        <is>
          <t>nos</t>
        </is>
      </c>
      <c r="F32" s="14" t="n"/>
      <c r="G32" s="15">
        <f>IF(F32="","",D32*F32)</f>
        <v/>
      </c>
      <c r="H32" s="11" t="n">
        <v>18</v>
      </c>
      <c r="I32" s="15">
        <f>IF(G32="","",G32*H32/100)</f>
        <v/>
      </c>
      <c r="J32" s="15">
        <f>IF(G32="","",G32+I32)</f>
        <v/>
      </c>
    </row>
    <row r="33" ht="18" customHeight="1">
      <c r="A33" s="11" t="n">
        <v>14</v>
      </c>
      <c r="B33" s="12" t="inlineStr">
        <is>
          <t>Side tables</t>
        </is>
      </c>
      <c r="C33" s="13" t="inlineStr">
        <is>
          <t>Matching finish</t>
        </is>
      </c>
      <c r="D33" s="11" t="n">
        <v>2</v>
      </c>
      <c r="E33" s="11" t="inlineStr">
        <is>
          <t>nos</t>
        </is>
      </c>
      <c r="F33" s="14" t="n"/>
      <c r="G33" s="15">
        <f>IF(F33="","",D33*F33)</f>
        <v/>
      </c>
      <c r="H33" s="11" t="n">
        <v>18</v>
      </c>
      <c r="I33" s="15">
        <f>IF(G33="","",G33*H33/100)</f>
        <v/>
      </c>
      <c r="J33" s="15">
        <f>IF(G33="","",G33+I33)</f>
        <v/>
      </c>
    </row>
    <row r="34" ht="18" customHeight="1">
      <c r="A34" s="11" t="n">
        <v>15</v>
      </c>
      <c r="B34" s="12" t="inlineStr">
        <is>
          <t>Study / dresser unit</t>
        </is>
      </c>
      <c r="C34" s="13" t="inlineStr">
        <is>
          <t>18mm BWR ply</t>
        </is>
      </c>
      <c r="D34" s="11" t="n">
        <v>1</v>
      </c>
      <c r="E34" s="11" t="inlineStr">
        <is>
          <t>nos</t>
        </is>
      </c>
      <c r="F34" s="14" t="n"/>
      <c r="G34" s="15">
        <f>IF(F34="","",D34*F34)</f>
        <v/>
      </c>
      <c r="H34" s="11" t="n">
        <v>18</v>
      </c>
      <c r="I34" s="15">
        <f>IF(G34="","",G34*H34/100)</f>
        <v/>
      </c>
      <c r="J34" s="15">
        <f>IF(G34="","",G34+I34)</f>
        <v/>
      </c>
    </row>
    <row r="35" ht="18" customHeight="1">
      <c r="A35" s="11" t="n">
        <v>16</v>
      </c>
      <c r="B35" s="12" t="inlineStr">
        <is>
          <t>False ceiling</t>
        </is>
      </c>
      <c r="C35" s="13" t="inlineStr">
        <is>
          <t>Gypsum board, cove lighting provision</t>
        </is>
      </c>
      <c r="D35" s="11" t="n">
        <v>140</v>
      </c>
      <c r="E35" s="11" t="inlineStr">
        <is>
          <t>sqft</t>
        </is>
      </c>
      <c r="F35" s="14" t="n"/>
      <c r="G35" s="15">
        <f>IF(F35="","",D35*F35)</f>
        <v/>
      </c>
      <c r="H35" s="11" t="n">
        <v>18</v>
      </c>
      <c r="I35" s="15">
        <f>IF(G35="","",G35*H35/100)</f>
        <v/>
      </c>
      <c r="J35" s="15">
        <f>IF(G35="","",G35+I35)</f>
        <v/>
      </c>
    </row>
    <row r="36">
      <c r="A36" s="16" t="inlineStr">
        <is>
          <t>MASTER BEDROOM — subtotal</t>
        </is>
      </c>
      <c r="B36" s="27" t="n"/>
      <c r="C36" s="27" t="n"/>
      <c r="D36" s="27" t="n"/>
      <c r="E36" s="27" t="n"/>
      <c r="F36" s="28" t="n"/>
      <c r="G36" s="18">
        <f>SUM(G31:G35)</f>
        <v/>
      </c>
      <c r="H36" s="17" t="n"/>
      <c r="I36" s="18">
        <f>SUM(I31:I35)</f>
        <v/>
      </c>
      <c r="J36" s="18">
        <f>SUM(J31:J35)</f>
        <v/>
      </c>
    </row>
    <row r="38" ht="22" customHeight="1">
      <c r="A38" s="9" t="inlineStr">
        <is>
          <t>BEDROOM 2</t>
        </is>
      </c>
      <c r="B38" s="27" t="n"/>
      <c r="C38" s="27" t="n"/>
      <c r="D38" s="27" t="n"/>
      <c r="E38" s="27" t="n"/>
      <c r="F38" s="27" t="n"/>
      <c r="G38" s="27" t="n"/>
      <c r="H38" s="27" t="n"/>
      <c r="I38" s="27" t="n"/>
      <c r="J38" s="28" t="n"/>
    </row>
    <row r="39" ht="18" customHeight="1">
      <c r="A39" s="11" t="n">
        <v>17</v>
      </c>
      <c r="B39" s="12" t="inlineStr">
        <is>
          <t>Wardrobe — openable</t>
        </is>
      </c>
      <c r="C39" s="13" t="inlineStr">
        <is>
          <t>18mm BWR ply, laminate</t>
        </is>
      </c>
      <c r="D39" s="11" t="n">
        <v>48</v>
      </c>
      <c r="E39" s="11" t="inlineStr">
        <is>
          <t>sqft</t>
        </is>
      </c>
      <c r="F39" s="14" t="n"/>
      <c r="G39" s="15">
        <f>IF(F39="","",D39*F39)</f>
        <v/>
      </c>
      <c r="H39" s="11" t="n">
        <v>18</v>
      </c>
      <c r="I39" s="15">
        <f>IF(G39="","",G39*H39/100)</f>
        <v/>
      </c>
      <c r="J39" s="15">
        <f>IF(G39="","",G39+I39)</f>
        <v/>
      </c>
    </row>
    <row r="40" ht="18" customHeight="1">
      <c r="A40" s="11" t="n">
        <v>18</v>
      </c>
      <c r="B40" s="12" t="inlineStr">
        <is>
          <t>Bed</t>
        </is>
      </c>
      <c r="C40" s="13" t="inlineStr">
        <is>
          <t>18mm BWR ply</t>
        </is>
      </c>
      <c r="D40" s="11" t="n">
        <v>1</v>
      </c>
      <c r="E40" s="11" t="inlineStr">
        <is>
          <t>nos</t>
        </is>
      </c>
      <c r="F40" s="14" t="n"/>
      <c r="G40" s="15">
        <f>IF(F40="","",D40*F40)</f>
        <v/>
      </c>
      <c r="H40" s="11" t="n">
        <v>18</v>
      </c>
      <c r="I40" s="15">
        <f>IF(G40="","",G40*H40/100)</f>
        <v/>
      </c>
      <c r="J40" s="15">
        <f>IF(G40="","",G40+I40)</f>
        <v/>
      </c>
    </row>
    <row r="41" ht="18" customHeight="1">
      <c r="A41" s="11" t="n">
        <v>19</v>
      </c>
      <c r="B41" s="12" t="inlineStr">
        <is>
          <t>Study table with overhead</t>
        </is>
      </c>
      <c r="C41" s="13" t="inlineStr">
        <is>
          <t>18mm BWR ply</t>
        </is>
      </c>
      <c r="D41" s="11" t="n">
        <v>1</v>
      </c>
      <c r="E41" s="11" t="inlineStr">
        <is>
          <t>nos</t>
        </is>
      </c>
      <c r="F41" s="14" t="n"/>
      <c r="G41" s="15">
        <f>IF(F41="","",D41*F41)</f>
        <v/>
      </c>
      <c r="H41" s="11" t="n">
        <v>18</v>
      </c>
      <c r="I41" s="15">
        <f>IF(G41="","",G41*H41/100)</f>
        <v/>
      </c>
      <c r="J41" s="15">
        <f>IF(G41="","",G41+I41)</f>
        <v/>
      </c>
    </row>
    <row r="42">
      <c r="A42" s="16" t="inlineStr">
        <is>
          <t>BEDROOM 2 — subtotal</t>
        </is>
      </c>
      <c r="B42" s="27" t="n"/>
      <c r="C42" s="27" t="n"/>
      <c r="D42" s="27" t="n"/>
      <c r="E42" s="27" t="n"/>
      <c r="F42" s="28" t="n"/>
      <c r="G42" s="18">
        <f>SUM(G39:G41)</f>
        <v/>
      </c>
      <c r="H42" s="17" t="n"/>
      <c r="I42" s="18">
        <f>SUM(I39:I41)</f>
        <v/>
      </c>
      <c r="J42" s="18">
        <f>SUM(J39:J41)</f>
        <v/>
      </c>
    </row>
    <row r="44" ht="22" customHeight="1">
      <c r="A44" s="9" t="inlineStr">
        <is>
          <t>BATHROOMS</t>
        </is>
      </c>
      <c r="B44" s="27" t="n"/>
      <c r="C44" s="27" t="n"/>
      <c r="D44" s="27" t="n"/>
      <c r="E44" s="27" t="n"/>
      <c r="F44" s="27" t="n"/>
      <c r="G44" s="27" t="n"/>
      <c r="H44" s="27" t="n"/>
      <c r="I44" s="27" t="n"/>
      <c r="J44" s="28" t="n"/>
    </row>
    <row r="45" ht="18" customHeight="1">
      <c r="A45" s="11" t="n">
        <v>20</v>
      </c>
      <c r="B45" s="12" t="inlineStr">
        <is>
          <t>Vanity unit</t>
        </is>
      </c>
      <c r="C45" s="13" t="inlineStr">
        <is>
          <t>Marine ply, laminate</t>
        </is>
      </c>
      <c r="D45" s="11" t="n">
        <v>2</v>
      </c>
      <c r="E45" s="11" t="inlineStr">
        <is>
          <t>nos</t>
        </is>
      </c>
      <c r="F45" s="14" t="n"/>
      <c r="G45" s="15">
        <f>IF(F45="","",D45*F45)</f>
        <v/>
      </c>
      <c r="H45" s="11" t="n">
        <v>18</v>
      </c>
      <c r="I45" s="15">
        <f>IF(G45="","",G45*H45/100)</f>
        <v/>
      </c>
      <c r="J45" s="15">
        <f>IF(G45="","",G45+I45)</f>
        <v/>
      </c>
    </row>
    <row r="46" ht="18" customHeight="1">
      <c r="A46" s="11" t="n">
        <v>21</v>
      </c>
      <c r="B46" s="12" t="inlineStr">
        <is>
          <t>Mirror with backlight</t>
        </is>
      </c>
      <c r="C46" s="13" t="inlineStr">
        <is>
          <t>5mm mirror, LED profile</t>
        </is>
      </c>
      <c r="D46" s="11" t="n">
        <v>2</v>
      </c>
      <c r="E46" s="11" t="inlineStr">
        <is>
          <t>nos</t>
        </is>
      </c>
      <c r="F46" s="14" t="n"/>
      <c r="G46" s="15">
        <f>IF(F46="","",D46*F46)</f>
        <v/>
      </c>
      <c r="H46" s="11" t="n">
        <v>18</v>
      </c>
      <c r="I46" s="15">
        <f>IF(G46="","",G46*H46/100)</f>
        <v/>
      </c>
      <c r="J46" s="15">
        <f>IF(G46="","",G46+I46)</f>
        <v/>
      </c>
    </row>
    <row r="47" ht="18" customHeight="1">
      <c r="A47" s="11" t="n">
        <v>22</v>
      </c>
      <c r="B47" s="12" t="inlineStr">
        <is>
          <t>Shower partition</t>
        </is>
      </c>
      <c r="C47" s="13" t="inlineStr">
        <is>
          <t>8mm toughened glass</t>
        </is>
      </c>
      <c r="D47" s="11" t="n">
        <v>1</v>
      </c>
      <c r="E47" s="11" t="inlineStr">
        <is>
          <t>nos</t>
        </is>
      </c>
      <c r="F47" s="14" t="n"/>
      <c r="G47" s="15">
        <f>IF(F47="","",D47*F47)</f>
        <v/>
      </c>
      <c r="H47" s="11" t="n">
        <v>18</v>
      </c>
      <c r="I47" s="15">
        <f>IF(G47="","",G47*H47/100)</f>
        <v/>
      </c>
      <c r="J47" s="15">
        <f>IF(G47="","",G47+I47)</f>
        <v/>
      </c>
    </row>
    <row r="48">
      <c r="A48" s="16" t="inlineStr">
        <is>
          <t>BATHROOMS — subtotal</t>
        </is>
      </c>
      <c r="B48" s="27" t="n"/>
      <c r="C48" s="27" t="n"/>
      <c r="D48" s="27" t="n"/>
      <c r="E48" s="27" t="n"/>
      <c r="F48" s="28" t="n"/>
      <c r="G48" s="18">
        <f>SUM(G45:G47)</f>
        <v/>
      </c>
      <c r="H48" s="17" t="n"/>
      <c r="I48" s="18">
        <f>SUM(I45:I47)</f>
        <v/>
      </c>
      <c r="J48" s="18">
        <f>SUM(J45:J47)</f>
        <v/>
      </c>
    </row>
    <row r="50" ht="22" customHeight="1">
      <c r="A50" s="9" t="inlineStr">
        <is>
          <t>ELECTRICAL &amp; LIGHTING</t>
        </is>
      </c>
      <c r="B50" s="27" t="n"/>
      <c r="C50" s="27" t="n"/>
      <c r="D50" s="27" t="n"/>
      <c r="E50" s="27" t="n"/>
      <c r="F50" s="27" t="n"/>
      <c r="G50" s="27" t="n"/>
      <c r="H50" s="27" t="n"/>
      <c r="I50" s="27" t="n"/>
      <c r="J50" s="28" t="n"/>
    </row>
    <row r="51" ht="18" customHeight="1">
      <c r="A51" s="11" t="n">
        <v>23</v>
      </c>
      <c r="B51" s="12" t="inlineStr">
        <is>
          <t>Additional points — wiring</t>
        </is>
      </c>
      <c r="C51" s="13" t="inlineStr">
        <is>
          <t>[ brand ] wire, concealed</t>
        </is>
      </c>
      <c r="D51" s="11" t="n">
        <v>18</v>
      </c>
      <c r="E51" s="11" t="inlineStr">
        <is>
          <t>nos</t>
        </is>
      </c>
      <c r="F51" s="14" t="n"/>
      <c r="G51" s="15">
        <f>IF(F51="","",D51*F51)</f>
        <v/>
      </c>
      <c r="H51" s="11" t="n">
        <v>18</v>
      </c>
      <c r="I51" s="15">
        <f>IF(G51="","",G51*H51/100)</f>
        <v/>
      </c>
      <c r="J51" s="15">
        <f>IF(G51="","",G51+I51)</f>
        <v/>
      </c>
    </row>
    <row r="52" ht="18" customHeight="1">
      <c r="A52" s="11" t="n">
        <v>24</v>
      </c>
      <c r="B52" s="12" t="inlineStr">
        <is>
          <t>Profile / cove lighting</t>
        </is>
      </c>
      <c r="C52" s="13" t="inlineStr">
        <is>
          <t>LED strip with driver</t>
        </is>
      </c>
      <c r="D52" s="11" t="n">
        <v>45</v>
      </c>
      <c r="E52" s="11" t="inlineStr">
        <is>
          <t>rft</t>
        </is>
      </c>
      <c r="F52" s="14" t="n"/>
      <c r="G52" s="15">
        <f>IF(F52="","",D52*F52)</f>
        <v/>
      </c>
      <c r="H52" s="11" t="n">
        <v>18</v>
      </c>
      <c r="I52" s="15">
        <f>IF(G52="","",G52*H52/100)</f>
        <v/>
      </c>
      <c r="J52" s="15">
        <f>IF(G52="","",G52+I52)</f>
        <v/>
      </c>
    </row>
    <row r="53" ht="18" customHeight="1">
      <c r="A53" s="11" t="n">
        <v>25</v>
      </c>
      <c r="B53" s="12" t="inlineStr">
        <is>
          <t>Spot lights</t>
        </is>
      </c>
      <c r="C53" s="13" t="inlineStr">
        <is>
          <t>COB, [ wattage ]</t>
        </is>
      </c>
      <c r="D53" s="11" t="n">
        <v>22</v>
      </c>
      <c r="E53" s="11" t="inlineStr">
        <is>
          <t>nos</t>
        </is>
      </c>
      <c r="F53" s="14" t="n"/>
      <c r="G53" s="15">
        <f>IF(F53="","",D53*F53)</f>
        <v/>
      </c>
      <c r="H53" s="11" t="n">
        <v>18</v>
      </c>
      <c r="I53" s="15">
        <f>IF(G53="","",G53*H53/100)</f>
        <v/>
      </c>
      <c r="J53" s="15">
        <f>IF(G53="","",G53+I53)</f>
        <v/>
      </c>
    </row>
    <row r="54" ht="18" customHeight="1">
      <c r="A54" s="11" t="n">
        <v>26</v>
      </c>
      <c r="B54" s="12" t="inlineStr">
        <is>
          <t>Switches &amp; sockets</t>
        </is>
      </c>
      <c r="C54" s="13" t="inlineStr">
        <is>
          <t>[ brand ] modular</t>
        </is>
      </c>
      <c r="D54" s="11" t="n">
        <v>1</v>
      </c>
      <c r="E54" s="11" t="inlineStr">
        <is>
          <t>lot</t>
        </is>
      </c>
      <c r="F54" s="14" t="n"/>
      <c r="G54" s="15">
        <f>IF(F54="","",D54*F54)</f>
        <v/>
      </c>
      <c r="H54" s="11" t="n">
        <v>18</v>
      </c>
      <c r="I54" s="15">
        <f>IF(G54="","",G54*H54/100)</f>
        <v/>
      </c>
      <c r="J54" s="15">
        <f>IF(G54="","",G54+I54)</f>
        <v/>
      </c>
    </row>
    <row r="55">
      <c r="A55" s="16" t="inlineStr">
        <is>
          <t>ELECTRICAL &amp; LIGHTING — subtotal</t>
        </is>
      </c>
      <c r="B55" s="27" t="n"/>
      <c r="C55" s="27" t="n"/>
      <c r="D55" s="27" t="n"/>
      <c r="E55" s="27" t="n"/>
      <c r="F55" s="28" t="n"/>
      <c r="G55" s="18">
        <f>SUM(G51:G54)</f>
        <v/>
      </c>
      <c r="H55" s="17" t="n"/>
      <c r="I55" s="18">
        <f>SUM(I51:I54)</f>
        <v/>
      </c>
      <c r="J55" s="18">
        <f>SUM(J51:J54)</f>
        <v/>
      </c>
    </row>
    <row r="57" ht="22" customHeight="1">
      <c r="A57" s="9" t="inlineStr">
        <is>
          <t>PAINTING &amp; FINISHES</t>
        </is>
      </c>
      <c r="B57" s="27" t="n"/>
      <c r="C57" s="27" t="n"/>
      <c r="D57" s="27" t="n"/>
      <c r="E57" s="27" t="n"/>
      <c r="F57" s="27" t="n"/>
      <c r="G57" s="27" t="n"/>
      <c r="H57" s="27" t="n"/>
      <c r="I57" s="27" t="n"/>
      <c r="J57" s="28" t="n"/>
    </row>
    <row r="58" ht="18" customHeight="1">
      <c r="A58" s="11" t="n">
        <v>27</v>
      </c>
      <c r="B58" s="12" t="inlineStr">
        <is>
          <t>Wall putty + primer + 2 coats emulsion</t>
        </is>
      </c>
      <c r="C58" s="13" t="inlineStr">
        <is>
          <t>[ brand ], interior</t>
        </is>
      </c>
      <c r="D58" s="11" t="n">
        <v>1450</v>
      </c>
      <c r="E58" s="11" t="inlineStr">
        <is>
          <t>sqft</t>
        </is>
      </c>
      <c r="F58" s="14" t="n"/>
      <c r="G58" s="15">
        <f>IF(F58="","",D58*F58)</f>
        <v/>
      </c>
      <c r="H58" s="11" t="n">
        <v>18</v>
      </c>
      <c r="I58" s="15">
        <f>IF(G58="","",G58*H58/100)</f>
        <v/>
      </c>
      <c r="J58" s="15">
        <f>IF(G58="","",G58+I58)</f>
        <v/>
      </c>
    </row>
    <row r="59" ht="18" customHeight="1">
      <c r="A59" s="11" t="n">
        <v>28</v>
      </c>
      <c r="B59" s="12" t="inlineStr">
        <is>
          <t>Ceiling paint</t>
        </is>
      </c>
      <c r="C59" s="13" t="inlineStr">
        <is>
          <t>[ brand ], interior</t>
        </is>
      </c>
      <c r="D59" s="11" t="n">
        <v>620</v>
      </c>
      <c r="E59" s="11" t="inlineStr">
        <is>
          <t>sqft</t>
        </is>
      </c>
      <c r="F59" s="14" t="n"/>
      <c r="G59" s="15">
        <f>IF(F59="","",D59*F59)</f>
        <v/>
      </c>
      <c r="H59" s="11" t="n">
        <v>18</v>
      </c>
      <c r="I59" s="15">
        <f>IF(G59="","",G59*H59/100)</f>
        <v/>
      </c>
      <c r="J59" s="15">
        <f>IF(G59="","",G59+I59)</f>
        <v/>
      </c>
    </row>
    <row r="60" ht="18" customHeight="1">
      <c r="A60" s="11" t="n">
        <v>29</v>
      </c>
      <c r="B60" s="12" t="inlineStr">
        <is>
          <t>Texture / accent wall</t>
        </is>
      </c>
      <c r="C60" s="13" t="inlineStr">
        <is>
          <t>[ specify ]</t>
        </is>
      </c>
      <c r="D60" s="11" t="n">
        <v>80</v>
      </c>
      <c r="E60" s="11" t="inlineStr">
        <is>
          <t>sqft</t>
        </is>
      </c>
      <c r="F60" s="14" t="n"/>
      <c r="G60" s="15">
        <f>IF(F60="","",D60*F60)</f>
        <v/>
      </c>
      <c r="H60" s="11" t="n">
        <v>18</v>
      </c>
      <c r="I60" s="15">
        <f>IF(G60="","",G60*H60/100)</f>
        <v/>
      </c>
      <c r="J60" s="15">
        <f>IF(G60="","",G60+I60)</f>
        <v/>
      </c>
    </row>
    <row r="61">
      <c r="A61" s="16" t="inlineStr">
        <is>
          <t>PAINTING &amp; FINISHES — subtotal</t>
        </is>
      </c>
      <c r="B61" s="27" t="n"/>
      <c r="C61" s="27" t="n"/>
      <c r="D61" s="27" t="n"/>
      <c r="E61" s="27" t="n"/>
      <c r="F61" s="28" t="n"/>
      <c r="G61" s="18">
        <f>SUM(G58:G60)</f>
        <v/>
      </c>
      <c r="H61" s="17" t="n"/>
      <c r="I61" s="18">
        <f>SUM(I58:I60)</f>
        <v/>
      </c>
      <c r="J61" s="18">
        <f>SUM(J58:J60)</f>
        <v/>
      </c>
    </row>
    <row r="63" ht="22" customHeight="1">
      <c r="A63" s="9" t="inlineStr">
        <is>
          <t>FURNISHING &amp; LOOSE ITEMS</t>
        </is>
      </c>
      <c r="B63" s="27" t="n"/>
      <c r="C63" s="27" t="n"/>
      <c r="D63" s="27" t="n"/>
      <c r="E63" s="27" t="n"/>
      <c r="F63" s="27" t="n"/>
      <c r="G63" s="27" t="n"/>
      <c r="H63" s="27" t="n"/>
      <c r="I63" s="27" t="n"/>
      <c r="J63" s="28" t="n"/>
    </row>
    <row r="64" ht="18" customHeight="1">
      <c r="A64" s="11" t="n">
        <v>30</v>
      </c>
      <c r="B64" s="12" t="inlineStr">
        <is>
          <t>Curtains — fabric &amp; stitching</t>
        </is>
      </c>
      <c r="C64" s="13" t="inlineStr">
        <is>
          <t>[ fabric, lining ]</t>
        </is>
      </c>
      <c r="D64" s="11" t="n">
        <v>220</v>
      </c>
      <c r="E64" s="11" t="inlineStr">
        <is>
          <t>sqft</t>
        </is>
      </c>
      <c r="F64" s="14" t="n"/>
      <c r="G64" s="15">
        <f>IF(F64="","",D64*F64)</f>
        <v/>
      </c>
      <c r="H64" s="11" t="n">
        <v>18</v>
      </c>
      <c r="I64" s="15">
        <f>IF(G64="","",G64*H64/100)</f>
        <v/>
      </c>
      <c r="J64" s="15">
        <f>IF(G64="","",G64+I64)</f>
        <v/>
      </c>
    </row>
    <row r="65" ht="18" customHeight="1">
      <c r="A65" s="11" t="n">
        <v>31</v>
      </c>
      <c r="B65" s="12" t="inlineStr">
        <is>
          <t>Loose furniture</t>
        </is>
      </c>
      <c r="C65" s="13" t="inlineStr">
        <is>
          <t>As per selection</t>
        </is>
      </c>
      <c r="D65" s="11" t="n">
        <v>1</v>
      </c>
      <c r="E65" s="11" t="inlineStr">
        <is>
          <t>lot</t>
        </is>
      </c>
      <c r="F65" s="14" t="n"/>
      <c r="G65" s="15">
        <f>IF(F65="","",D65*F65)</f>
        <v/>
      </c>
      <c r="H65" s="11" t="n">
        <v>18</v>
      </c>
      <c r="I65" s="15">
        <f>IF(G65="","",G65*H65/100)</f>
        <v/>
      </c>
      <c r="J65" s="15">
        <f>IF(G65="","",G65+I65)</f>
        <v/>
      </c>
    </row>
    <row r="66" ht="18" customHeight="1">
      <c r="A66" s="11" t="n">
        <v>32</v>
      </c>
      <c r="B66" s="12" t="inlineStr">
        <is>
          <t>Wallpaper</t>
        </is>
      </c>
      <c r="C66" s="13" t="inlineStr">
        <is>
          <t>[ brand / code ]</t>
        </is>
      </c>
      <c r="D66" s="11" t="n">
        <v>90</v>
      </c>
      <c r="E66" s="11" t="inlineStr">
        <is>
          <t>sqft</t>
        </is>
      </c>
      <c r="F66" s="14" t="n"/>
      <c r="G66" s="15">
        <f>IF(F66="","",D66*F66)</f>
        <v/>
      </c>
      <c r="H66" s="11" t="n">
        <v>18</v>
      </c>
      <c r="I66" s="15">
        <f>IF(G66="","",G66*H66/100)</f>
        <v/>
      </c>
      <c r="J66" s="15">
        <f>IF(G66="","",G66+I66)</f>
        <v/>
      </c>
    </row>
    <row r="67">
      <c r="A67" s="16" t="inlineStr">
        <is>
          <t>FURNISHING &amp; LOOSE ITEMS — subtotal</t>
        </is>
      </c>
      <c r="B67" s="27" t="n"/>
      <c r="C67" s="27" t="n"/>
      <c r="D67" s="27" t="n"/>
      <c r="E67" s="27" t="n"/>
      <c r="F67" s="28" t="n"/>
      <c r="G67" s="18">
        <f>SUM(G64:G66)</f>
        <v/>
      </c>
      <c r="H67" s="17" t="n"/>
      <c r="I67" s="18">
        <f>SUM(I64:I66)</f>
        <v/>
      </c>
      <c r="J67" s="18">
        <f>SUM(J64:J66)</f>
        <v/>
      </c>
    </row>
    <row r="69" ht="22" customHeight="1">
      <c r="A69" s="9" t="inlineStr">
        <is>
          <t>SITE &amp; LABOUR</t>
        </is>
      </c>
      <c r="B69" s="27" t="n"/>
      <c r="C69" s="27" t="n"/>
      <c r="D69" s="27" t="n"/>
      <c r="E69" s="27" t="n"/>
      <c r="F69" s="27" t="n"/>
      <c r="G69" s="27" t="n"/>
      <c r="H69" s="27" t="n"/>
      <c r="I69" s="27" t="n"/>
      <c r="J69" s="28" t="n"/>
    </row>
    <row r="70" ht="18" customHeight="1">
      <c r="A70" s="11" t="n">
        <v>33</v>
      </c>
      <c r="B70" s="12" t="inlineStr">
        <is>
          <t>Site supervision &amp; project management</t>
        </is>
      </c>
      <c r="C70" s="13" t="inlineStr">
        <is>
          <t>Through the project duration</t>
        </is>
      </c>
      <c r="D70" s="11" t="n">
        <v>1</v>
      </c>
      <c r="E70" s="11" t="inlineStr">
        <is>
          <t>job</t>
        </is>
      </c>
      <c r="F70" s="14" t="n"/>
      <c r="G70" s="15">
        <f>IF(F70="","",D70*F70)</f>
        <v/>
      </c>
      <c r="H70" s="11" t="n">
        <v>18</v>
      </c>
      <c r="I70" s="15">
        <f>IF(G70="","",G70*H70/100)</f>
        <v/>
      </c>
      <c r="J70" s="15">
        <f>IF(G70="","",G70+I70)</f>
        <v/>
      </c>
    </row>
    <row r="71" ht="18" customHeight="1">
      <c r="A71" s="11" t="n">
        <v>34</v>
      </c>
      <c r="B71" s="12" t="inlineStr">
        <is>
          <t>Loading, unloading &amp; debris removal</t>
        </is>
      </c>
      <c r="C71" s="13" t="inlineStr"/>
      <c r="D71" s="11" t="n">
        <v>1</v>
      </c>
      <c r="E71" s="11" t="inlineStr">
        <is>
          <t>lot</t>
        </is>
      </c>
      <c r="F71" s="14" t="n"/>
      <c r="G71" s="15">
        <f>IF(F71="","",D71*F71)</f>
        <v/>
      </c>
      <c r="H71" s="11" t="n">
        <v>18</v>
      </c>
      <c r="I71" s="15">
        <f>IF(G71="","",G71*H71/100)</f>
        <v/>
      </c>
      <c r="J71" s="15">
        <f>IF(G71="","",G71+I71)</f>
        <v/>
      </c>
    </row>
    <row r="72" ht="18" customHeight="1">
      <c r="A72" s="11" t="n">
        <v>35</v>
      </c>
      <c r="B72" s="12" t="inlineStr">
        <is>
          <t>Protection &amp; housekeeping</t>
        </is>
      </c>
      <c r="C72" s="13" t="inlineStr"/>
      <c r="D72" s="11" t="n">
        <v>1</v>
      </c>
      <c r="E72" s="11" t="inlineStr">
        <is>
          <t>lot</t>
        </is>
      </c>
      <c r="F72" s="14" t="n"/>
      <c r="G72" s="15">
        <f>IF(F72="","",D72*F72)</f>
        <v/>
      </c>
      <c r="H72" s="11" t="n">
        <v>18</v>
      </c>
      <c r="I72" s="15">
        <f>IF(G72="","",G72*H72/100)</f>
        <v/>
      </c>
      <c r="J72" s="15">
        <f>IF(G72="","",G72+I72)</f>
        <v/>
      </c>
    </row>
    <row r="73">
      <c r="A73" s="16" t="inlineStr">
        <is>
          <t>SITE &amp; LABOUR — subtotal</t>
        </is>
      </c>
      <c r="B73" s="27" t="n"/>
      <c r="C73" s="27" t="n"/>
      <c r="D73" s="27" t="n"/>
      <c r="E73" s="27" t="n"/>
      <c r="F73" s="28" t="n"/>
      <c r="G73" s="18">
        <f>SUM(G70:G72)</f>
        <v/>
      </c>
      <c r="H73" s="17" t="n"/>
      <c r="I73" s="18">
        <f>SUM(I70:I72)</f>
        <v/>
      </c>
      <c r="J73" s="18">
        <f>SUM(J70:J72)</f>
        <v/>
      </c>
    </row>
    <row r="76">
      <c r="F76" s="19" t="inlineStr">
        <is>
          <t>Subtotal (before GST)</t>
        </is>
      </c>
      <c r="G76" s="27" t="n"/>
      <c r="H76" s="27" t="n"/>
      <c r="I76" s="28" t="n"/>
      <c r="J76" s="20">
        <f>G19+G28+G36+G42+G48+G55+G61+G67+G73</f>
        <v/>
      </c>
    </row>
    <row r="77">
      <c r="F77" s="19" t="inlineStr">
        <is>
          <t>Total GST</t>
        </is>
      </c>
      <c r="G77" s="27" t="n"/>
      <c r="H77" s="27" t="n"/>
      <c r="I77" s="28" t="n"/>
      <c r="J77" s="20">
        <f>I19+I28+I36+I42+I48+I55+I61+I67+I73</f>
        <v/>
      </c>
    </row>
    <row r="78" ht="28" customHeight="1">
      <c r="F78" s="21" t="inlineStr">
        <is>
          <t>GRAND TOTAL</t>
        </is>
      </c>
      <c r="G78" s="27" t="n"/>
      <c r="H78" s="27" t="n"/>
      <c r="I78" s="28" t="n"/>
      <c r="J78" s="23">
        <f>J19+J28+J36+J42+J48+J55+J61+J67+J73</f>
        <v/>
      </c>
    </row>
    <row r="80">
      <c r="A80" s="24" t="inlineStr">
        <is>
          <t>Amount in words:  [ ................................................................ only ]</t>
        </is>
      </c>
    </row>
    <row r="82">
      <c r="A82" s="25" t="inlineStr">
        <is>
          <t>This BOQ is read together with the Terms &amp; Exclusions sheet. Items not listed there are not included in this price.</t>
        </is>
      </c>
    </row>
    <row r="84">
      <c r="A84" s="26" t="inlineStr">
        <is>
          <t>BOQ format by Houscade  ·  houscade.in  ·  quotes, projects and payments for interior studios</t>
        </is>
      </c>
    </row>
  </sheetData>
  <mergeCells count="34">
    <mergeCell ref="B6:E6"/>
    <mergeCell ref="F77:I77"/>
    <mergeCell ref="A4:J4"/>
    <mergeCell ref="A38:J38"/>
    <mergeCell ref="A10:J10"/>
    <mergeCell ref="A55:F55"/>
    <mergeCell ref="H7:J7"/>
    <mergeCell ref="A13:J13"/>
    <mergeCell ref="A63:J63"/>
    <mergeCell ref="A44:J44"/>
    <mergeCell ref="A42:F42"/>
    <mergeCell ref="A30:J30"/>
    <mergeCell ref="B7:E7"/>
    <mergeCell ref="F78:I78"/>
    <mergeCell ref="A82:J82"/>
    <mergeCell ref="A1:J1"/>
    <mergeCell ref="A28:F28"/>
    <mergeCell ref="A19:F19"/>
    <mergeCell ref="A67:F67"/>
    <mergeCell ref="H8:J8"/>
    <mergeCell ref="A69:J69"/>
    <mergeCell ref="A48:F48"/>
    <mergeCell ref="A73:F73"/>
    <mergeCell ref="F76:I76"/>
    <mergeCell ref="A80:J80"/>
    <mergeCell ref="A84:J84"/>
    <mergeCell ref="B8:E8"/>
    <mergeCell ref="A36:F36"/>
    <mergeCell ref="A21:J21"/>
    <mergeCell ref="A61:F61"/>
    <mergeCell ref="A50:J50"/>
    <mergeCell ref="A57:J57"/>
    <mergeCell ref="A2:J2"/>
    <mergeCell ref="H6:J6"/>
  </mergeCells>
  <dataValidations count="2">
    <dataValidation sqref="E13:E84" showDropDown="0" showInputMessage="0" showErrorMessage="0" allowBlank="1" type="list">
      <formula1>"nos,sqft,rft,sqm,set,lot,job,kg,ltr"</formula1>
    </dataValidation>
    <dataValidation sqref="H13:H84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2026-08-10T09:28:47Z</dcterms:modified>
</cp:coreProperties>
</file>